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090" windowHeight="4830" activeTab="1"/>
  </bookViews>
  <sheets>
    <sheet name="Datos" sheetId="1" r:id="rId1"/>
    <sheet name="Graficos" sheetId="2" r:id="rId2"/>
  </sheets>
  <definedNames>
    <definedName name="_xlnm.Print_Area" localSheetId="0">'Datos'!$A$1:$H$33</definedName>
  </definedNames>
  <calcPr fullCalcOnLoad="1"/>
</workbook>
</file>

<file path=xl/sharedStrings.xml><?xml version="1.0" encoding="utf-8"?>
<sst xmlns="http://schemas.openxmlformats.org/spreadsheetml/2006/main" count="31" uniqueCount="28">
  <si>
    <t>Hidráulica</t>
  </si>
  <si>
    <t>Nuclear</t>
  </si>
  <si>
    <t>Carbón</t>
  </si>
  <si>
    <t>Ciclo combinado</t>
  </si>
  <si>
    <t>Eólica</t>
  </si>
  <si>
    <t>Solar</t>
  </si>
  <si>
    <t>Cogeneración</t>
  </si>
  <si>
    <t>Total</t>
  </si>
  <si>
    <t>SISTEMA ELÉCTRICO ESPAÑOL</t>
  </si>
  <si>
    <t>AÑO</t>
  </si>
  <si>
    <t>Otras renovables</t>
  </si>
  <si>
    <t>Total renovables</t>
  </si>
  <si>
    <t>MW</t>
  </si>
  <si>
    <t>Total no renovables</t>
  </si>
  <si>
    <t>Otras no renovables</t>
  </si>
  <si>
    <t>GWh</t>
  </si>
  <si>
    <t>CC BY-SA 4.0</t>
  </si>
  <si>
    <t>www.picuino.com</t>
  </si>
  <si>
    <t>hpps://sistemaelectrico-ree.es</t>
  </si>
  <si>
    <t>Curso Grupo</t>
  </si>
  <si>
    <t>Sistema eléctrico español 2022</t>
  </si>
  <si>
    <t>Potencia eléctrica instalada y generada en España</t>
  </si>
  <si>
    <t>Energía Generada peninsular (GWh)</t>
  </si>
  <si>
    <t>Potencia Instalada peninsular (MW)</t>
  </si>
  <si>
    <t>Tiempo funcionando</t>
  </si>
  <si>
    <t>Potencia eólica instalada</t>
  </si>
  <si>
    <t>Potencia solar instalada</t>
  </si>
  <si>
    <t>Energía eléctrica anual generada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</si>
</sst>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%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0"/>
      <name val="Comic Sans MS"/>
      <family val="4"/>
    </font>
    <font>
      <sz val="10.5"/>
      <name val="Arial"/>
      <family val="0"/>
    </font>
    <font>
      <sz val="12"/>
      <name val="Arial"/>
      <family val="0"/>
    </font>
    <font>
      <b/>
      <sz val="24"/>
      <name val="Comic Sans MS"/>
      <family val="4"/>
    </font>
    <font>
      <b/>
      <sz val="10"/>
      <name val="Comic Sans MS"/>
      <family val="4"/>
    </font>
    <font>
      <b/>
      <sz val="25"/>
      <name val="Comic Sans MS"/>
      <family val="4"/>
    </font>
    <font>
      <b/>
      <sz val="24.5"/>
      <name val="Comic Sans MS"/>
      <family val="4"/>
    </font>
    <font>
      <b/>
      <sz val="12"/>
      <name val="Arial"/>
      <family val="2"/>
    </font>
    <font>
      <b/>
      <sz val="14"/>
      <name val="Arial"/>
      <family val="2"/>
    </font>
    <font>
      <sz val="9.5"/>
      <name val="Arial"/>
      <family val="0"/>
    </font>
    <font>
      <b/>
      <sz val="11.75"/>
      <name val="Arial"/>
      <family val="2"/>
    </font>
    <font>
      <b/>
      <sz val="10.2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9" fontId="14" fillId="0" borderId="0" xfId="0" applyNumberFormat="1" applyFont="1" applyAlignment="1">
      <alignment horizontal="center" wrapText="1"/>
    </xf>
    <xf numFmtId="3" fontId="0" fillId="2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9" fontId="0" fillId="0" borderId="1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3" fontId="0" fillId="0" borderId="1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9" fontId="0" fillId="0" borderId="17" xfId="0" applyNumberFormat="1" applyFont="1" applyFill="1" applyBorder="1" applyAlignment="1">
      <alignment horizontal="center" vertical="center"/>
    </xf>
    <xf numFmtId="9" fontId="0" fillId="0" borderId="1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3" fillId="0" borderId="22" xfId="15" applyNumberFormat="1" applyFont="1" applyBorder="1" applyAlignment="1">
      <alignment horizontal="center" vertical="center" wrapText="1"/>
    </xf>
    <xf numFmtId="3" fontId="3" fillId="0" borderId="23" xfId="15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Potencia Instalada</a:t>
            </a:r>
          </a:p>
        </c:rich>
      </c:tx>
      <c:layout>
        <c:manualLayout>
          <c:xMode val="factor"/>
          <c:yMode val="factor"/>
          <c:x val="0.01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255"/>
          <c:w val="0.865"/>
          <c:h val="0.87175"/>
        </c:manualLayout>
      </c:layout>
      <c:pieChart>
        <c:varyColors val="1"/>
        <c:ser>
          <c:idx val="0"/>
          <c:order val="0"/>
          <c:spPr>
            <a:solidFill>
              <a:srgbClr val="FFFF99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Cogene
ración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36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Datos!$A$5:$B$13</c:f>
              <c:multiLvlStrCache>
                <c:ptCount val="9"/>
                <c:lvl>
                  <c:pt idx="0">
                    <c:v>Nuclear</c:v>
                  </c:pt>
                  <c:pt idx="1">
                    <c:v>Ciclo combinado</c:v>
                  </c:pt>
                  <c:pt idx="2">
                    <c:v>Cogeneración</c:v>
                  </c:pt>
                  <c:pt idx="3">
                    <c:v>Carbón</c:v>
                  </c:pt>
                  <c:pt idx="4">
                    <c:v>Otras no renovables</c:v>
                  </c:pt>
                  <c:pt idx="5">
                    <c:v>Eólica</c:v>
                  </c:pt>
                  <c:pt idx="6">
                    <c:v>Hidráulica</c:v>
                  </c:pt>
                  <c:pt idx="7">
                    <c:v>Solar</c:v>
                  </c:pt>
                  <c:pt idx="8">
                    <c:v>Otras renovables</c:v>
                  </c:pt>
                </c:lvl>
              </c:multiLvlStrCache>
            </c:multiLvlStrRef>
          </c:cat>
          <c:val>
            <c:numRef>
              <c:f>Datos!$C$5:$C$13</c:f>
              <c:numCache>
                <c:ptCount val="9"/>
                <c:pt idx="0">
                  <c:v>7117</c:v>
                </c:pt>
                <c:pt idx="1">
                  <c:v>24562</c:v>
                </c:pt>
                <c:pt idx="2">
                  <c:v>5593</c:v>
                </c:pt>
                <c:pt idx="3">
                  <c:v>3223</c:v>
                </c:pt>
                <c:pt idx="4">
                  <c:v>3726</c:v>
                </c:pt>
                <c:pt idx="5">
                  <c:v>29417</c:v>
                </c:pt>
                <c:pt idx="6">
                  <c:v>17093</c:v>
                </c:pt>
                <c:pt idx="7">
                  <c:v>21652</c:v>
                </c:pt>
                <c:pt idx="8">
                  <c:v>1219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Energía Generada</a:t>
            </a:r>
          </a:p>
        </c:rich>
      </c:tx>
      <c:layout>
        <c:manualLayout>
          <c:xMode val="factor"/>
          <c:yMode val="factor"/>
          <c:x val="0.004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45"/>
          <c:w val="0.8855"/>
          <c:h val="0.88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FF99CC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FFFF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48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1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20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318000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Datos!$A$5:$A$13</c:f>
              <c:strCache>
                <c:ptCount val="9"/>
                <c:pt idx="0">
                  <c:v>Nuclear</c:v>
                </c:pt>
                <c:pt idx="1">
                  <c:v>Ciclo combinado</c:v>
                </c:pt>
                <c:pt idx="2">
                  <c:v>Cogeneración</c:v>
                </c:pt>
                <c:pt idx="3">
                  <c:v>Carbón</c:v>
                </c:pt>
                <c:pt idx="4">
                  <c:v>Otras no renovables</c:v>
                </c:pt>
                <c:pt idx="5">
                  <c:v>Eólica</c:v>
                </c:pt>
                <c:pt idx="6">
                  <c:v>Hidráulica</c:v>
                </c:pt>
                <c:pt idx="7">
                  <c:v>Solar</c:v>
                </c:pt>
                <c:pt idx="8">
                  <c:v>Otras renovables</c:v>
                </c:pt>
              </c:strCache>
            </c:strRef>
          </c:cat>
          <c:val>
            <c:numRef>
              <c:f>Datos!$E$5:$E$13</c:f>
              <c:numCache>
                <c:ptCount val="9"/>
                <c:pt idx="0">
                  <c:v>55984</c:v>
                </c:pt>
                <c:pt idx="1">
                  <c:v>60562</c:v>
                </c:pt>
                <c:pt idx="2">
                  <c:v>17732</c:v>
                </c:pt>
                <c:pt idx="3">
                  <c:v>7687</c:v>
                </c:pt>
                <c:pt idx="4">
                  <c:v>5537</c:v>
                </c:pt>
                <c:pt idx="5">
                  <c:v>59805</c:v>
                </c:pt>
                <c:pt idx="6">
                  <c:v>17860</c:v>
                </c:pt>
                <c:pt idx="7">
                  <c:v>31406</c:v>
                </c:pt>
                <c:pt idx="8">
                  <c:v>5385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Energía eléctrica anual generada</a:t>
            </a:r>
          </a:p>
        </c:rich>
      </c:tx>
      <c:layout>
        <c:manualLayout>
          <c:xMode val="factor"/>
          <c:yMode val="factor"/>
          <c:x val="0.04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"/>
          <c:w val="0.982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Datos!$A$20:$A$33</c:f>
              <c:numCache>
                <c:ptCount val="14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  <c:pt idx="13">
                  <c:v>2022</c:v>
                </c:pt>
              </c:numCache>
            </c:numRef>
          </c:cat>
          <c:val>
            <c:numRef>
              <c:f>Datos!$B$20:$B$33</c:f>
              <c:numCache>
                <c:ptCount val="14"/>
                <c:pt idx="0">
                  <c:v>156249</c:v>
                </c:pt>
                <c:pt idx="1">
                  <c:v>172962</c:v>
                </c:pt>
                <c:pt idx="2">
                  <c:v>195100</c:v>
                </c:pt>
                <c:pt idx="3">
                  <c:v>210278</c:v>
                </c:pt>
                <c:pt idx="4">
                  <c:v>235999</c:v>
                </c:pt>
                <c:pt idx="5">
                  <c:v>253455</c:v>
                </c:pt>
                <c:pt idx="6">
                  <c:v>295894</c:v>
                </c:pt>
                <c:pt idx="7">
                  <c:v>288527</c:v>
                </c:pt>
                <c:pt idx="8">
                  <c:v>283118.643752</c:v>
                </c:pt>
                <c:pt idx="9">
                  <c:v>266511.748523</c:v>
                </c:pt>
                <c:pt idx="10">
                  <c:v>261835.691501</c:v>
                </c:pt>
                <c:pt idx="11">
                  <c:v>260981.902038</c:v>
                </c:pt>
                <c:pt idx="12">
                  <c:v>251332.876247</c:v>
                </c:pt>
                <c:pt idx="13">
                  <c:v>276315</c:v>
                </c:pt>
              </c:numCache>
            </c:numRef>
          </c:val>
        </c:ser>
        <c:axId val="27053139"/>
        <c:axId val="42151660"/>
      </c:barChart>
      <c:catAx>
        <c:axId val="27053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GWh</a:t>
                </a:r>
              </a:p>
            </c:rich>
          </c:tx>
          <c:layout>
            <c:manualLayout>
              <c:xMode val="factor"/>
              <c:yMode val="factor"/>
              <c:x val="0.268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2151660"/>
        <c:crosses val="autoZero"/>
        <c:auto val="1"/>
        <c:lblOffset val="100"/>
        <c:tickLblSkip val="1"/>
        <c:noMultiLvlLbl val="0"/>
      </c:catAx>
      <c:valAx>
        <c:axId val="42151660"/>
        <c:scaling>
          <c:orientation val="minMax"/>
          <c:max val="300000"/>
          <c:min val="14000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053139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Potencia eólica instalada en España</a:t>
            </a:r>
          </a:p>
        </c:rich>
      </c:tx>
      <c:layout>
        <c:manualLayout>
          <c:xMode val="factor"/>
          <c:yMode val="factor"/>
          <c:x val="0.02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825"/>
          <c:w val="0.9782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Datos!$D$20:$D$31</c:f>
              <c:numCache>
                <c:ptCount val="12"/>
                <c:pt idx="0">
                  <c:v>2000</c:v>
                </c:pt>
                <c:pt idx="1">
                  <c:v>2002</c:v>
                </c:pt>
                <c:pt idx="2">
                  <c:v>2004</c:v>
                </c:pt>
                <c:pt idx="3">
                  <c:v>2006</c:v>
                </c:pt>
                <c:pt idx="4">
                  <c:v>2008</c:v>
                </c:pt>
                <c:pt idx="5">
                  <c:v>2010</c:v>
                </c:pt>
                <c:pt idx="6">
                  <c:v>2012</c:v>
                </c:pt>
                <c:pt idx="7">
                  <c:v>2014</c:v>
                </c:pt>
                <c:pt idx="8">
                  <c:v>2016</c:v>
                </c:pt>
                <c:pt idx="9">
                  <c:v>2018</c:v>
                </c:pt>
                <c:pt idx="10">
                  <c:v>2020</c:v>
                </c:pt>
                <c:pt idx="11">
                  <c:v>2022</c:v>
                </c:pt>
              </c:numCache>
            </c:numRef>
          </c:cat>
          <c:val>
            <c:numRef>
              <c:f>Datos!$E$20:$E$31</c:f>
              <c:numCache>
                <c:ptCount val="12"/>
                <c:pt idx="0">
                  <c:v>2079</c:v>
                </c:pt>
                <c:pt idx="1">
                  <c:v>4950</c:v>
                </c:pt>
                <c:pt idx="2">
                  <c:v>8462</c:v>
                </c:pt>
                <c:pt idx="3">
                  <c:v>11470</c:v>
                </c:pt>
                <c:pt idx="4">
                  <c:v>16018</c:v>
                </c:pt>
                <c:pt idx="5">
                  <c:v>19959</c:v>
                </c:pt>
                <c:pt idx="6">
                  <c:v>22608</c:v>
                </c:pt>
                <c:pt idx="7">
                  <c:v>22845</c:v>
                </c:pt>
                <c:pt idx="8">
                  <c:v>22864</c:v>
                </c:pt>
                <c:pt idx="9">
                  <c:v>23091</c:v>
                </c:pt>
                <c:pt idx="10">
                  <c:v>27031</c:v>
                </c:pt>
                <c:pt idx="11">
                  <c:v>29813</c:v>
                </c:pt>
              </c:numCache>
            </c:numRef>
          </c:val>
        </c:ser>
        <c:axId val="43820621"/>
        <c:axId val="58841270"/>
      </c:barChart>
      <c:catAx>
        <c:axId val="43820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MW</a:t>
                </a:r>
              </a:p>
            </c:rich>
          </c:tx>
          <c:layout>
            <c:manualLayout>
              <c:xMode val="factor"/>
              <c:yMode val="factor"/>
              <c:x val="0.266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8841270"/>
        <c:crosses val="autoZero"/>
        <c:auto val="1"/>
        <c:lblOffset val="100"/>
        <c:noMultiLvlLbl val="0"/>
      </c:catAx>
      <c:valAx>
        <c:axId val="58841270"/>
        <c:scaling>
          <c:orientation val="minMax"/>
          <c:max val="30000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820621"/>
        <c:crossesAt val="1"/>
        <c:crossBetween val="between"/>
        <c:dispUnits/>
        <c:majorUnit val="3000"/>
        <c:minorUnit val="300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/>
              <a:t>Potencia solar instalada en España</a:t>
            </a:r>
          </a:p>
        </c:rich>
      </c:tx>
      <c:layout>
        <c:manualLayout>
          <c:xMode val="factor"/>
          <c:yMode val="factor"/>
          <c:x val="0.02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35"/>
          <c:w val="0.978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Datos!$G$20:$G$29</c:f>
              <c:numCache>
                <c:ptCount val="10"/>
                <c:pt idx="0">
                  <c:v>2004</c:v>
                </c:pt>
                <c:pt idx="1">
                  <c:v>2006</c:v>
                </c:pt>
                <c:pt idx="2">
                  <c:v>2008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2018</c:v>
                </c:pt>
                <c:pt idx="8">
                  <c:v>2020</c:v>
                </c:pt>
                <c:pt idx="9">
                  <c:v>2022</c:v>
                </c:pt>
              </c:numCache>
            </c:numRef>
          </c:cat>
          <c:val>
            <c:numRef>
              <c:f>Datos!$H$20:$H$29</c:f>
              <c:numCache>
                <c:ptCount val="10"/>
                <c:pt idx="0">
                  <c:v>20</c:v>
                </c:pt>
                <c:pt idx="1">
                  <c:v>153</c:v>
                </c:pt>
                <c:pt idx="2">
                  <c:v>3268</c:v>
                </c:pt>
                <c:pt idx="3">
                  <c:v>6423</c:v>
                </c:pt>
                <c:pt idx="4">
                  <c:v>8202</c:v>
                </c:pt>
                <c:pt idx="5">
                  <c:v>8208</c:v>
                </c:pt>
                <c:pt idx="6">
                  <c:v>7977</c:v>
                </c:pt>
                <c:pt idx="7">
                  <c:v>7766</c:v>
                </c:pt>
                <c:pt idx="8">
                  <c:v>15302</c:v>
                </c:pt>
                <c:pt idx="9">
                  <c:v>27864</c:v>
                </c:pt>
              </c:numCache>
            </c:numRef>
          </c:val>
        </c:ser>
        <c:axId val="59809383"/>
        <c:axId val="1413536"/>
      </c:barChart>
      <c:catAx>
        <c:axId val="59809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MW</a:t>
                </a:r>
              </a:p>
            </c:rich>
          </c:tx>
          <c:layout>
            <c:manualLayout>
              <c:xMode val="factor"/>
              <c:yMode val="factor"/>
              <c:x val="0.266"/>
              <c:y val="-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413536"/>
        <c:crosses val="autoZero"/>
        <c:auto val="1"/>
        <c:lblOffset val="100"/>
        <c:noMultiLvlLbl val="0"/>
      </c:catAx>
      <c:valAx>
        <c:axId val="1413536"/>
        <c:scaling>
          <c:orientation val="minMax"/>
          <c:max val="30000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809383"/>
        <c:crossesAt val="1"/>
        <c:crossBetween val="between"/>
        <c:dispUnits/>
        <c:majorUnit val="3000"/>
        <c:minorUnit val="3000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9050" y="1304925"/>
        <a:ext cx="53149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13</xdr:col>
      <xdr:colOff>666750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5334000" y="1304925"/>
        <a:ext cx="52387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142875</xdr:rowOff>
    </xdr:from>
    <xdr:to>
      <xdr:col>23</xdr:col>
      <xdr:colOff>666750</xdr:colOff>
      <xdr:row>36</xdr:row>
      <xdr:rowOff>142875</xdr:rowOff>
    </xdr:to>
    <xdr:graphicFrame>
      <xdr:nvGraphicFramePr>
        <xdr:cNvPr id="3" name="Chart 3"/>
        <xdr:cNvGraphicFramePr/>
      </xdr:nvGraphicFramePr>
      <xdr:xfrm>
        <a:off x="10668000" y="1285875"/>
        <a:ext cx="7524750" cy="566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41</xdr:row>
      <xdr:rowOff>0</xdr:rowOff>
    </xdr:from>
    <xdr:to>
      <xdr:col>11</xdr:col>
      <xdr:colOff>590550</xdr:colOff>
      <xdr:row>80</xdr:row>
      <xdr:rowOff>0</xdr:rowOff>
    </xdr:to>
    <xdr:graphicFrame>
      <xdr:nvGraphicFramePr>
        <xdr:cNvPr id="4" name="Chart 4"/>
        <xdr:cNvGraphicFramePr/>
      </xdr:nvGraphicFramePr>
      <xdr:xfrm>
        <a:off x="28575" y="7658100"/>
        <a:ext cx="8943975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66675</xdr:colOff>
      <xdr:row>40</xdr:row>
      <xdr:rowOff>123825</xdr:rowOff>
    </xdr:from>
    <xdr:to>
      <xdr:col>23</xdr:col>
      <xdr:colOff>695325</xdr:colOff>
      <xdr:row>80</xdr:row>
      <xdr:rowOff>57150</xdr:rowOff>
    </xdr:to>
    <xdr:graphicFrame>
      <xdr:nvGraphicFramePr>
        <xdr:cNvPr id="5" name="Chart 6"/>
        <xdr:cNvGraphicFramePr/>
      </xdr:nvGraphicFramePr>
      <xdr:xfrm>
        <a:off x="9210675" y="7620000"/>
        <a:ext cx="9010650" cy="6410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ee.es/es/datos/publicaciones/informe-anual-sistema/informe-del-sistema-electrico-espanol-20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130" zoomScaleNormal="130" workbookViewId="0" topLeftCell="A1">
      <selection activeCell="A1" sqref="A1:H1"/>
    </sheetView>
  </sheetViews>
  <sheetFormatPr defaultColWidth="11.421875" defaultRowHeight="12.75"/>
  <cols>
    <col min="1" max="1" width="11.57421875" style="1" customWidth="1"/>
    <col min="2" max="2" width="11.57421875" style="4" customWidth="1"/>
    <col min="3" max="3" width="11.7109375" style="4" customWidth="1"/>
    <col min="4" max="8" width="11.7109375" style="1" customWidth="1"/>
    <col min="9" max="16384" width="11.57421875" style="1" customWidth="1"/>
  </cols>
  <sheetData>
    <row r="1" spans="1:8" ht="54.75" customHeight="1">
      <c r="A1" s="41" t="s">
        <v>20</v>
      </c>
      <c r="B1" s="42"/>
      <c r="C1" s="42"/>
      <c r="D1" s="42"/>
      <c r="E1" s="42"/>
      <c r="F1" s="42"/>
      <c r="G1" s="42"/>
      <c r="H1" s="43"/>
    </row>
    <row r="2" ht="15" customHeight="1">
      <c r="B2" s="10"/>
    </row>
    <row r="3" s="24" customFormat="1" ht="30" customHeight="1" thickBot="1">
      <c r="A3" s="24" t="s">
        <v>21</v>
      </c>
    </row>
    <row r="4" spans="1:7" s="5" customFormat="1" ht="39" thickBot="1">
      <c r="A4" s="52" t="s">
        <v>18</v>
      </c>
      <c r="B4" s="53"/>
      <c r="C4" s="50" t="s">
        <v>23</v>
      </c>
      <c r="D4" s="51"/>
      <c r="E4" s="50" t="s">
        <v>22</v>
      </c>
      <c r="F4" s="51"/>
      <c r="G4" s="19" t="s">
        <v>24</v>
      </c>
    </row>
    <row r="5" spans="1:7" ht="15" customHeight="1">
      <c r="A5" s="46" t="s">
        <v>1</v>
      </c>
      <c r="B5" s="47"/>
      <c r="C5" s="6">
        <v>7117</v>
      </c>
      <c r="D5" s="32">
        <f aca="true" t="shared" si="0" ref="D5:D13">C5/C$16</f>
        <v>0.0626485449199838</v>
      </c>
      <c r="E5" s="28">
        <v>55984</v>
      </c>
      <c r="F5" s="32">
        <f aca="true" t="shared" si="1" ref="F5:F13">E5/E$16</f>
        <v>0.2137136487528535</v>
      </c>
      <c r="G5" s="20">
        <f aca="true" t="shared" si="2" ref="G5:G15">1000*E5/(C5*24*365)</f>
        <v>0.8979721202625651</v>
      </c>
    </row>
    <row r="6" spans="1:7" ht="15" customHeight="1">
      <c r="A6" s="48" t="s">
        <v>3</v>
      </c>
      <c r="B6" s="49"/>
      <c r="C6" s="7">
        <v>24562</v>
      </c>
      <c r="D6" s="39">
        <f t="shared" si="0"/>
        <v>0.2162109822010176</v>
      </c>
      <c r="E6" s="7">
        <v>60562</v>
      </c>
      <c r="F6" s="39">
        <f t="shared" si="1"/>
        <v>0.23118973270524282</v>
      </c>
      <c r="G6" s="21">
        <f t="shared" si="2"/>
        <v>0.2814701701667089</v>
      </c>
    </row>
    <row r="7" spans="1:7" ht="15" customHeight="1">
      <c r="A7" s="48" t="s">
        <v>6</v>
      </c>
      <c r="B7" s="49"/>
      <c r="C7" s="7">
        <v>5593</v>
      </c>
      <c r="D7" s="39">
        <f t="shared" si="0"/>
        <v>0.04923328814633545</v>
      </c>
      <c r="E7" s="7">
        <v>17732</v>
      </c>
      <c r="F7" s="39">
        <f t="shared" si="1"/>
        <v>0.06769024042022004</v>
      </c>
      <c r="G7" s="21">
        <f t="shared" si="2"/>
        <v>0.3619168448492775</v>
      </c>
    </row>
    <row r="8" spans="1:7" ht="15" customHeight="1">
      <c r="A8" s="48" t="s">
        <v>2</v>
      </c>
      <c r="B8" s="49"/>
      <c r="C8" s="7">
        <v>3223</v>
      </c>
      <c r="D8" s="39">
        <f t="shared" si="0"/>
        <v>0.028370979384165773</v>
      </c>
      <c r="E8" s="7">
        <v>7687</v>
      </c>
      <c r="F8" s="39">
        <f t="shared" si="1"/>
        <v>0.029344398720405562</v>
      </c>
      <c r="G8" s="21">
        <f t="shared" si="2"/>
        <v>0.2722654097192411</v>
      </c>
    </row>
    <row r="9" spans="1:7" ht="15" customHeight="1" thickBot="1">
      <c r="A9" s="54" t="s">
        <v>14</v>
      </c>
      <c r="B9" s="55"/>
      <c r="C9" s="17">
        <f>395+3331</f>
        <v>3726</v>
      </c>
      <c r="D9" s="40">
        <f t="shared" si="0"/>
        <v>0.032798718332423725</v>
      </c>
      <c r="E9" s="23">
        <f>1761+3776</f>
        <v>5537</v>
      </c>
      <c r="F9" s="34">
        <f t="shared" si="1"/>
        <v>0.0211369761564831</v>
      </c>
      <c r="G9" s="22">
        <f t="shared" si="2"/>
        <v>0.16963972774309616</v>
      </c>
    </row>
    <row r="10" spans="1:7" ht="15" customHeight="1">
      <c r="A10" s="58" t="s">
        <v>4</v>
      </c>
      <c r="B10" s="58"/>
      <c r="C10" s="6">
        <v>29417</v>
      </c>
      <c r="D10" s="32">
        <f t="shared" si="0"/>
        <v>0.25894790584672805</v>
      </c>
      <c r="E10" s="6">
        <v>59805</v>
      </c>
      <c r="F10" s="32">
        <f t="shared" si="1"/>
        <v>0.2282999564815734</v>
      </c>
      <c r="G10" s="20">
        <f t="shared" si="2"/>
        <v>0.23207855303125907</v>
      </c>
    </row>
    <row r="11" spans="1:7" ht="15" customHeight="1">
      <c r="A11" s="59" t="s">
        <v>0</v>
      </c>
      <c r="B11" s="59"/>
      <c r="C11" s="7">
        <v>17093</v>
      </c>
      <c r="D11" s="39">
        <f t="shared" si="0"/>
        <v>0.15046390028344572</v>
      </c>
      <c r="E11" s="7">
        <v>17860</v>
      </c>
      <c r="F11" s="39">
        <f t="shared" si="1"/>
        <v>0.0681788683682117</v>
      </c>
      <c r="G11" s="21">
        <f t="shared" si="2"/>
        <v>0.1192776449650809</v>
      </c>
    </row>
    <row r="12" spans="1:7" ht="15" customHeight="1">
      <c r="A12" s="48" t="s">
        <v>5</v>
      </c>
      <c r="B12" s="49"/>
      <c r="C12" s="7">
        <f>19348+2304</f>
        <v>21652</v>
      </c>
      <c r="D12" s="39">
        <f t="shared" si="0"/>
        <v>0.1905952359993662</v>
      </c>
      <c r="E12" s="7">
        <f>27283+4123</f>
        <v>31406</v>
      </c>
      <c r="F12" s="39">
        <f t="shared" si="1"/>
        <v>0.11988944792676688</v>
      </c>
      <c r="G12" s="21">
        <f t="shared" si="2"/>
        <v>0.16558100024716416</v>
      </c>
    </row>
    <row r="13" spans="1:7" ht="15" customHeight="1" thickBot="1">
      <c r="A13" s="37" t="s">
        <v>10</v>
      </c>
      <c r="B13" s="38"/>
      <c r="C13" s="17">
        <f>132+1087</f>
        <v>1219</v>
      </c>
      <c r="D13" s="40">
        <f t="shared" si="0"/>
        <v>0.010730444886533687</v>
      </c>
      <c r="E13" s="17">
        <f>739+4646</f>
        <v>5385</v>
      </c>
      <c r="F13" s="40">
        <f t="shared" si="1"/>
        <v>0.020556730468243002</v>
      </c>
      <c r="G13" s="25">
        <f t="shared" si="2"/>
        <v>0.5042871430658411</v>
      </c>
    </row>
    <row r="14" spans="1:7" ht="15" customHeight="1">
      <c r="A14" s="27" t="s">
        <v>13</v>
      </c>
      <c r="B14" s="35"/>
      <c r="C14" s="31">
        <f>SUM(C5:C9)</f>
        <v>44221</v>
      </c>
      <c r="D14" s="32">
        <f>SUM(D5:D9)</f>
        <v>0.3892625129839263</v>
      </c>
      <c r="E14" s="31">
        <f>SUM(E5:E9)</f>
        <v>147502</v>
      </c>
      <c r="F14" s="32">
        <f>SUM(F5:F9)</f>
        <v>0.563074996755205</v>
      </c>
      <c r="G14" s="20">
        <f t="shared" si="2"/>
        <v>0.38077220899304126</v>
      </c>
    </row>
    <row r="15" spans="1:7" ht="15" customHeight="1" thickBot="1">
      <c r="A15" s="26" t="s">
        <v>11</v>
      </c>
      <c r="B15" s="36"/>
      <c r="C15" s="33">
        <f>SUM(C10:C13)</f>
        <v>69381</v>
      </c>
      <c r="D15" s="34">
        <f>C15/C$16</f>
        <v>0.6107374870160737</v>
      </c>
      <c r="E15" s="33">
        <f>SUM(E10:E13)</f>
        <v>114456</v>
      </c>
      <c r="F15" s="34">
        <f>E15/E$16</f>
        <v>0.43692500324479494</v>
      </c>
      <c r="G15" s="22">
        <f t="shared" si="2"/>
        <v>0.18831889745978775</v>
      </c>
    </row>
    <row r="16" spans="1:6" ht="15" customHeight="1" thickBot="1">
      <c r="A16" s="56" t="s">
        <v>7</v>
      </c>
      <c r="B16" s="57"/>
      <c r="C16" s="18">
        <f>SUM(C5:C13)</f>
        <v>113602</v>
      </c>
      <c r="D16" s="9"/>
      <c r="E16" s="8">
        <f>SUM(E5:E13)</f>
        <v>261958</v>
      </c>
      <c r="F16" s="9"/>
    </row>
    <row r="17" ht="15" customHeight="1"/>
    <row r="18" spans="1:8" s="24" customFormat="1" ht="45" customHeight="1">
      <c r="A18" s="44" t="s">
        <v>27</v>
      </c>
      <c r="B18" s="45"/>
      <c r="D18" s="44" t="s">
        <v>25</v>
      </c>
      <c r="E18" s="45"/>
      <c r="G18" s="44" t="s">
        <v>26</v>
      </c>
      <c r="H18" s="45"/>
    </row>
    <row r="19" spans="1:8" s="2" customFormat="1" ht="15" customHeight="1">
      <c r="A19" s="11" t="s">
        <v>9</v>
      </c>
      <c r="B19" s="11" t="s">
        <v>15</v>
      </c>
      <c r="C19" s="13"/>
      <c r="D19" s="11" t="s">
        <v>9</v>
      </c>
      <c r="E19" s="11" t="s">
        <v>12</v>
      </c>
      <c r="G19" s="11" t="s">
        <v>9</v>
      </c>
      <c r="H19" s="11" t="s">
        <v>12</v>
      </c>
    </row>
    <row r="20" spans="1:8" s="2" customFormat="1" ht="15" customHeight="1">
      <c r="A20" s="11">
        <v>1996</v>
      </c>
      <c r="B20" s="12">
        <v>156249</v>
      </c>
      <c r="C20" s="13"/>
      <c r="D20" s="11">
        <v>2000</v>
      </c>
      <c r="E20" s="14">
        <v>2079</v>
      </c>
      <c r="F20" s="13"/>
      <c r="G20" s="11">
        <v>2004</v>
      </c>
      <c r="H20" s="14">
        <v>20</v>
      </c>
    </row>
    <row r="21" spans="1:8" s="2" customFormat="1" ht="15" customHeight="1">
      <c r="A21" s="11">
        <v>1998</v>
      </c>
      <c r="B21" s="12">
        <v>172962</v>
      </c>
      <c r="C21" s="13"/>
      <c r="D21" s="11">
        <v>2002</v>
      </c>
      <c r="E21" s="14">
        <v>4950</v>
      </c>
      <c r="F21" s="13"/>
      <c r="G21" s="11">
        <v>2006</v>
      </c>
      <c r="H21" s="14">
        <v>153</v>
      </c>
    </row>
    <row r="22" spans="1:8" s="2" customFormat="1" ht="15" customHeight="1">
      <c r="A22" s="11">
        <v>2000</v>
      </c>
      <c r="B22" s="12">
        <v>195100</v>
      </c>
      <c r="D22" s="11">
        <v>2004</v>
      </c>
      <c r="E22" s="14">
        <v>8462</v>
      </c>
      <c r="G22" s="11">
        <v>2008</v>
      </c>
      <c r="H22" s="14">
        <v>3268</v>
      </c>
    </row>
    <row r="23" spans="1:8" s="3" customFormat="1" ht="15" customHeight="1">
      <c r="A23" s="11">
        <v>2002</v>
      </c>
      <c r="B23" s="12">
        <v>210278</v>
      </c>
      <c r="D23" s="11">
        <v>2006</v>
      </c>
      <c r="E23" s="14">
        <v>11470</v>
      </c>
      <c r="G23" s="11">
        <v>2010</v>
      </c>
      <c r="H23" s="14">
        <v>6423</v>
      </c>
    </row>
    <row r="24" spans="1:8" s="4" customFormat="1" ht="15" customHeight="1">
      <c r="A24" s="11">
        <v>2004</v>
      </c>
      <c r="B24" s="12">
        <v>235999</v>
      </c>
      <c r="C24" s="3"/>
      <c r="D24" s="11">
        <v>2008</v>
      </c>
      <c r="E24" s="14">
        <v>16018</v>
      </c>
      <c r="F24" s="2"/>
      <c r="G24" s="11">
        <v>2012</v>
      </c>
      <c r="H24" s="14">
        <v>8202</v>
      </c>
    </row>
    <row r="25" spans="1:8" s="4" customFormat="1" ht="15" customHeight="1">
      <c r="A25" s="11">
        <v>2006</v>
      </c>
      <c r="B25" s="12">
        <v>253455</v>
      </c>
      <c r="C25" s="3"/>
      <c r="D25" s="11">
        <v>2010</v>
      </c>
      <c r="E25" s="14">
        <v>19959</v>
      </c>
      <c r="F25" s="2"/>
      <c r="G25" s="11">
        <v>2014</v>
      </c>
      <c r="H25" s="14">
        <v>8208</v>
      </c>
    </row>
    <row r="26" spans="1:8" s="4" customFormat="1" ht="15" customHeight="1">
      <c r="A26" s="11">
        <v>2008</v>
      </c>
      <c r="B26" s="12">
        <v>295894</v>
      </c>
      <c r="C26" s="3"/>
      <c r="D26" s="11">
        <v>2012</v>
      </c>
      <c r="E26" s="14">
        <v>22608</v>
      </c>
      <c r="F26" s="2"/>
      <c r="G26" s="11">
        <v>2016</v>
      </c>
      <c r="H26" s="14">
        <v>7977</v>
      </c>
    </row>
    <row r="27" spans="1:8" s="4" customFormat="1" ht="15" customHeight="1">
      <c r="A27" s="11">
        <v>2010</v>
      </c>
      <c r="B27" s="12">
        <v>288527</v>
      </c>
      <c r="C27" s="3"/>
      <c r="D27" s="11">
        <v>2014</v>
      </c>
      <c r="E27" s="14">
        <v>22845</v>
      </c>
      <c r="F27" s="2"/>
      <c r="G27" s="11">
        <v>2018</v>
      </c>
      <c r="H27" s="14">
        <v>7766</v>
      </c>
    </row>
    <row r="28" spans="1:8" s="4" customFormat="1" ht="15" customHeight="1">
      <c r="A28" s="11">
        <v>2012</v>
      </c>
      <c r="B28" s="12">
        <v>283118.643752</v>
      </c>
      <c r="C28" s="3"/>
      <c r="D28" s="11">
        <v>2016</v>
      </c>
      <c r="E28" s="14">
        <v>22864</v>
      </c>
      <c r="F28" s="2"/>
      <c r="G28" s="11">
        <v>2020</v>
      </c>
      <c r="H28" s="14">
        <v>15302</v>
      </c>
    </row>
    <row r="29" spans="1:8" s="4" customFormat="1" ht="15" customHeight="1">
      <c r="A29" s="11">
        <v>2014</v>
      </c>
      <c r="B29" s="12">
        <v>266511.748523</v>
      </c>
      <c r="C29" s="3"/>
      <c r="D29" s="11">
        <v>2018</v>
      </c>
      <c r="E29" s="14">
        <v>23091</v>
      </c>
      <c r="F29" s="2"/>
      <c r="G29" s="11">
        <v>2022</v>
      </c>
      <c r="H29" s="14">
        <v>27864</v>
      </c>
    </row>
    <row r="30" spans="1:6" s="4" customFormat="1" ht="15" customHeight="1">
      <c r="A30" s="11">
        <v>2016</v>
      </c>
      <c r="B30" s="12">
        <v>261835.691501</v>
      </c>
      <c r="C30" s="3"/>
      <c r="D30" s="11">
        <v>2020</v>
      </c>
      <c r="E30" s="14">
        <v>27031</v>
      </c>
      <c r="F30" s="2"/>
    </row>
    <row r="31" spans="1:6" s="4" customFormat="1" ht="15" customHeight="1">
      <c r="A31" s="11">
        <v>2018</v>
      </c>
      <c r="B31" s="12">
        <v>260981.902038</v>
      </c>
      <c r="C31" s="3"/>
      <c r="D31" s="11">
        <v>2022</v>
      </c>
      <c r="E31" s="14">
        <v>29813</v>
      </c>
      <c r="F31" s="2"/>
    </row>
    <row r="32" spans="1:6" s="4" customFormat="1" ht="15" customHeight="1">
      <c r="A32" s="11">
        <v>2020</v>
      </c>
      <c r="B32" s="12">
        <v>251332.876247</v>
      </c>
      <c r="C32" s="3"/>
      <c r="F32" s="15"/>
    </row>
    <row r="33" spans="1:6" s="4" customFormat="1" ht="15" customHeight="1">
      <c r="A33" s="11">
        <v>2022</v>
      </c>
      <c r="B33" s="12">
        <v>276315</v>
      </c>
      <c r="C33" s="3"/>
      <c r="D33" s="2"/>
      <c r="E33" s="2"/>
      <c r="F33" s="2"/>
    </row>
    <row r="34" spans="4:6" ht="15" customHeight="1">
      <c r="D34" s="16"/>
      <c r="F34" s="10"/>
    </row>
    <row r="35" spans="4:8" ht="15" customHeight="1">
      <c r="D35" s="4"/>
      <c r="F35" s="10"/>
      <c r="G35" s="24"/>
      <c r="H35" s="24"/>
    </row>
    <row r="36" spans="4:6" ht="15" customHeight="1">
      <c r="D36" s="4"/>
      <c r="F36" s="10"/>
    </row>
    <row r="37" ht="15" customHeight="1">
      <c r="F37" s="10"/>
    </row>
    <row r="38" ht="15" customHeight="1">
      <c r="F38" s="10"/>
    </row>
    <row r="39" ht="15" customHeight="1">
      <c r="F39" s="10"/>
    </row>
    <row r="40" ht="15" customHeight="1">
      <c r="F40" s="10"/>
    </row>
    <row r="41" ht="15" customHeight="1">
      <c r="F41" s="10"/>
    </row>
    <row r="42" spans="1:8" s="24" customFormat="1" ht="30" customHeight="1">
      <c r="A42" s="1"/>
      <c r="B42" s="4"/>
      <c r="D42" s="1"/>
      <c r="E42" s="1"/>
      <c r="G42" s="1"/>
      <c r="H42" s="1"/>
    </row>
    <row r="43" ht="15" customHeight="1"/>
    <row r="44" ht="15" customHeight="1">
      <c r="C44" s="2"/>
    </row>
    <row r="45" ht="15" customHeight="1"/>
    <row r="46" ht="15" customHeight="1"/>
    <row r="47" ht="15" customHeight="1">
      <c r="B47" s="10"/>
    </row>
    <row r="48" ht="15" customHeight="1"/>
    <row r="49" ht="15" customHeight="1"/>
    <row r="50" ht="15" customHeight="1"/>
  </sheetData>
  <mergeCells count="16">
    <mergeCell ref="A16:B16"/>
    <mergeCell ref="A6:B6"/>
    <mergeCell ref="A7:B7"/>
    <mergeCell ref="A10:B10"/>
    <mergeCell ref="A12:B12"/>
    <mergeCell ref="A11:B11"/>
    <mergeCell ref="A1:H1"/>
    <mergeCell ref="A18:B18"/>
    <mergeCell ref="D18:E18"/>
    <mergeCell ref="G18:H18"/>
    <mergeCell ref="A5:B5"/>
    <mergeCell ref="A8:B8"/>
    <mergeCell ref="C4:D4"/>
    <mergeCell ref="A4:B4"/>
    <mergeCell ref="E4:F4"/>
    <mergeCell ref="A9:B9"/>
  </mergeCells>
  <hyperlinks>
    <hyperlink ref="A4" r:id="rId1" display="https://www.ree.es/es/datos/publicaciones/informe-anual-sistema/informe-del-sistema-electrico-espanol-2020"/>
  </hyperlink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9"/>
  <sheetViews>
    <sheetView tabSelected="1" zoomScale="70" zoomScaleNormal="70" workbookViewId="0" topLeftCell="A1">
      <selection activeCell="D1" sqref="D1:X1"/>
    </sheetView>
  </sheetViews>
  <sheetFormatPr defaultColWidth="11.421875" defaultRowHeight="12.75"/>
  <sheetData>
    <row r="1" spans="2:24" ht="90">
      <c r="B1" s="60" t="s">
        <v>19</v>
      </c>
      <c r="C1" s="61"/>
      <c r="D1" s="62" t="s">
        <v>8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39" spans="12:14" ht="15.75">
      <c r="L39" s="29" t="s">
        <v>16</v>
      </c>
      <c r="N39" s="30" t="s">
        <v>17</v>
      </c>
    </row>
  </sheetData>
  <mergeCells count="2">
    <mergeCell ref="B1:C1"/>
    <mergeCell ref="D1:X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www.picuino.com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Sistema eléctrico español</dc:title>
  <dc:subject/>
  <dc:creator>Carlos Pardo CC BY-SA 4.0</dc:creator>
  <cp:keywords/>
  <dc:description/>
  <cp:lastModifiedBy>User</cp:lastModifiedBy>
  <cp:lastPrinted>2023-05-11T17:33:02Z</cp:lastPrinted>
  <dcterms:created xsi:type="dcterms:W3CDTF">2011-02-28T00:37:04Z</dcterms:created>
  <dcterms:modified xsi:type="dcterms:W3CDTF">2023-05-11T17:34:28Z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